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1\1 výzva\"/>
    </mc:Choice>
  </mc:AlternateContent>
  <xr:revisionPtr revIDLastSave="0" documentId="13_ncr:1_{D3FFC664-0E47-46DE-9C22-302CA77548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Tonery!$B$1:$U$15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1" i="1"/>
  <c r="O12" i="1"/>
  <c r="H12" i="1"/>
  <c r="O11" i="1"/>
  <c r="R11" i="1"/>
  <c r="H11" i="1"/>
  <c r="O10" i="1"/>
  <c r="R10" i="1"/>
  <c r="S10" i="1"/>
  <c r="H10" i="1"/>
  <c r="R9" i="1"/>
  <c r="S9" i="1"/>
  <c r="O9" i="1"/>
  <c r="H9" i="1"/>
  <c r="S12" i="1" l="1"/>
  <c r="H7" i="1"/>
  <c r="H8" i="1"/>
  <c r="S8" i="1" l="1"/>
  <c r="R8" i="1"/>
  <c r="O8" i="1"/>
  <c r="O7" i="1" l="1"/>
  <c r="P15" i="1" s="1"/>
  <c r="S7" i="1" l="1"/>
  <c r="R7" i="1"/>
  <c r="Q15" i="1" s="1"/>
</calcChain>
</file>

<file path=xl/sharedStrings.xml><?xml version="1.0" encoding="utf-8"?>
<sst xmlns="http://schemas.openxmlformats.org/spreadsheetml/2006/main" count="70" uniqueCount="58">
  <si>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</si>
  <si>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</si>
  <si>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</si>
  <si>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</si>
  <si>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</si>
  <si>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</si>
  <si>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</si>
  <si>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</si>
  <si>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</si>
  <si>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</si>
  <si>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</si>
  <si>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30125110-5 - Tonery pro laserové tiskárny/faxové přístroje</t>
  </si>
  <si>
    <t>CELKOVÁ MAXIMÁLNÍ CENA za celou VZ 
v Kč BEZ DPH</t>
  </si>
  <si>
    <t>CELKOVÁ NABÍDKOVÁ CENA v Kč bez DPH</t>
  </si>
  <si>
    <t>30125120-8 - Tonery pro fotokopírovací stroje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</si>
  <si>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</si>
  <si>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</si>
  <si>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</si>
  <si>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</si>
  <si>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</si>
  <si>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</si>
  <si>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</si>
  <si>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</si>
  <si>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</si>
  <si>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</si>
  <si>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</si>
  <si>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</si>
  <si>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</si>
  <si>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</si>
  <si>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</si>
  <si>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ID</t>
  </si>
  <si>
    <t>Samostatná faktura</t>
  </si>
  <si>
    <t>Pokud financováno z projektových prostředků, pak ŘEŠITEL uvede: NÁZEV A ČÍSLO DOTAČNÍHO PROJEKTU</t>
  </si>
  <si>
    <t>Příloha č. 2 Kupní smlouvy - technická specifikace
Tonery (II.) 051 - 2023 (originální)</t>
  </si>
  <si>
    <t>ks</t>
  </si>
  <si>
    <t xml:space="preserve">
Odpadní nádobka do tiskárny KYOCERA TASKalfa 4053ci</t>
  </si>
  <si>
    <t xml:space="preserve">2195/23 </t>
  </si>
  <si>
    <t>5219/0028/23</t>
  </si>
  <si>
    <t>189/23</t>
  </si>
  <si>
    <t>5219/0030/23</t>
  </si>
  <si>
    <t>24/23</t>
  </si>
  <si>
    <t>9419/0009/23</t>
  </si>
  <si>
    <t>KFY -  RNDr. Milan Kubásek,
Tel.: 732 676 359</t>
  </si>
  <si>
    <t>Technická 8,
301 00 Plzeň,
Fakulta aplikovaných věd - Katedra fyziky,
místnost UN 204</t>
  </si>
  <si>
    <t>KMA - Lenka Janečková,
Tel.: 37763 2601</t>
  </si>
  <si>
    <t>Technická 8, 
301 00 Plzeň,
Fakulta aplikovaných věd - Katedra matematiky,
místnost UC 226, nebo také UC 260</t>
  </si>
  <si>
    <t>UK PRA - Lenka Fajmanová,
Tel.: 37763 7746, 7744</t>
  </si>
  <si>
    <t>sady Pětatřicátníků 16,
301 00 Plzeň,
Filozofická a právnická knihovna</t>
  </si>
  <si>
    <t>NE</t>
  </si>
  <si>
    <r>
      <t>Toner do kopírky TASKalfa 4052ci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</si>
  <si>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kopírky TASKalfa 4052ci -</t>
    </r>
    <r>
      <rPr>
        <b/>
        <sz val="11"/>
        <color theme="1"/>
        <rFont val="Calibri"/>
        <family val="2"/>
        <charset val="238"/>
        <scheme val="minor"/>
      </rPr>
      <t xml:space="preserve"> barva azurová (cyan)</t>
    </r>
  </si>
  <si>
    <r>
      <t xml:space="preserve">Toner do kopírky TASKalfa 4052ci - </t>
    </r>
    <r>
      <rPr>
        <b/>
        <sz val="11"/>
        <color theme="1"/>
        <rFont val="Calibri"/>
        <family val="2"/>
        <charset val="238"/>
        <scheme val="minor"/>
      </rPr>
      <t>barva purpurová (magenta)</t>
    </r>
  </si>
  <si>
    <r>
      <t xml:space="preserve">Toner do kopírky TASKalfa 4052ci - </t>
    </r>
    <r>
      <rPr>
        <b/>
        <sz val="11"/>
        <color theme="1"/>
        <rFont val="Calibri"/>
        <family val="2"/>
        <charset val="238"/>
        <scheme val="minor"/>
      </rPr>
      <t>barva žlutá (yellow)</t>
    </r>
  </si>
  <si>
    <r>
      <t xml:space="preserve">Toner do tiskárny Laserjet enterprise M607 -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</si>
  <si>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30 000 stran.</t>
  </si>
  <si>
    <t>Originální toner. Výtěžnost 20 000 stran.</t>
  </si>
  <si>
    <t>Originální odpadní nádobka. Výtěžnost 40 000 stran.</t>
  </si>
  <si>
    <t>Originální toner. Výtěžnost 11 000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</si>
</sst>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18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left" vertical="center" wrapText="1" inden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18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 applyProtection="1">
      <alignment horizontal="left" vertical="center" wrapText="1" indent="1"/>
      <protection locked="0"/>
    </xf>
    <xf numFmtId="0" fontId="15" fillId="5" borderId="9" xfId="0" applyFont="1" applyFill="1" applyBorder="1" applyAlignment="1" applyProtection="1">
      <alignment horizontal="left" vertical="center" wrapText="1" indent="1"/>
      <protection locked="0"/>
    </xf>
    <xf numFmtId="0" fontId="15" fillId="5" borderId="13" xfId="0" applyFont="1" applyFill="1" applyBorder="1" applyAlignment="1" applyProtection="1">
      <alignment horizontal="left" vertical="center" wrapText="1" indent="1"/>
      <protection locked="0"/>
    </xf>
    <xf numFmtId="0" fontId="15" fillId="5" borderId="22" xfId="0" applyFont="1" applyFill="1" applyBorder="1" applyAlignment="1" applyProtection="1">
      <alignment horizontal="left" vertical="center" wrapText="1" indent="1"/>
      <protection locked="0"/>
    </xf>
    <xf numFmtId="0" fontId="15" fillId="5" borderId="19" xfId="0" applyFont="1" applyFill="1" applyBorder="1" applyAlignment="1" applyProtection="1">
      <alignment horizontal="left" vertical="center" wrapText="1" indent="1"/>
      <protection locked="0"/>
    </xf>
    <xf numFmtId="164" fontId="15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W162"/>
  <sheetViews>
    <sheetView tabSelected="1" topLeftCell="A4" zoomScaleNormal="100" workbookViewId="0">
      <selection activeCell="F9" sqref="F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62.28515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0.7109375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  <col min="22" max="22" width="11.7109375" bestFit="1" customWidth="1"/>
    <col min="23" max="23" width="17.28515625" bestFit="1" customWidth="1"/>
  </cols>
  <sheetData>
    <row r="1" spans="2:23" ht="43.15" customHeight="1" x14ac:dyDescent="0.25">
      <c r="B1" s="114" t="s">
        <v>33</v>
      </c>
      <c r="C1" s="115"/>
      <c r="D1" s="33"/>
    </row>
    <row r="2" spans="2:23" ht="18.75" customHeight="1" x14ac:dyDescent="0.25">
      <c r="B2" s="9"/>
      <c r="C2"/>
      <c r="D2" s="9"/>
      <c r="E2" s="10"/>
      <c r="F2" s="5"/>
      <c r="G2" s="40"/>
      <c r="H2" s="40"/>
      <c r="I2" s="40"/>
      <c r="J2" s="11"/>
      <c r="N2" s="5"/>
      <c r="O2" s="5"/>
      <c r="P2" s="6"/>
      <c r="Q2" s="6"/>
      <c r="S2" s="6"/>
      <c r="T2" s="7"/>
      <c r="U2" s="8"/>
      <c r="V2" s="7"/>
      <c r="W2" s="7"/>
    </row>
    <row r="3" spans="2:23" ht="130.5" customHeight="1" x14ac:dyDescent="0.25">
      <c r="B3" s="13"/>
      <c r="C3" s="59" t="s">
        <v>0</v>
      </c>
      <c r="D3" s="12"/>
      <c r="E3" s="12"/>
      <c r="F3" s="12"/>
      <c r="G3" s="126"/>
      <c r="H3" s="126"/>
      <c r="I3" s="126"/>
      <c r="J3" s="126"/>
      <c r="K3" s="126"/>
      <c r="L3" s="126"/>
      <c r="M3" s="126"/>
      <c r="N3" s="126"/>
      <c r="O3" s="4"/>
      <c r="P3" s="34"/>
      <c r="Q3" s="34"/>
      <c r="R3" s="34"/>
      <c r="S3" s="34"/>
    </row>
    <row r="4" spans="2:23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3" ht="34.5" customHeight="1" thickBot="1" x14ac:dyDescent="0.3">
      <c r="B5" s="16"/>
      <c r="C5" s="17"/>
      <c r="D5" s="18"/>
      <c r="E5" s="18"/>
      <c r="F5" s="5"/>
      <c r="G5" s="19" t="s">
        <v>2</v>
      </c>
      <c r="H5" s="37"/>
      <c r="I5" s="5"/>
      <c r="J5" s="5"/>
      <c r="N5" s="20"/>
      <c r="O5" s="20"/>
      <c r="Q5" s="19" t="s">
        <v>2</v>
      </c>
      <c r="U5" s="11"/>
    </row>
    <row r="6" spans="2:23" ht="79.900000000000006" customHeight="1" thickTop="1" thickBot="1" x14ac:dyDescent="0.3">
      <c r="B6" s="21" t="s">
        <v>3</v>
      </c>
      <c r="C6" s="36" t="s">
        <v>19</v>
      </c>
      <c r="D6" s="22" t="s">
        <v>4</v>
      </c>
      <c r="E6" s="36" t="s">
        <v>20</v>
      </c>
      <c r="F6" s="36" t="s">
        <v>21</v>
      </c>
      <c r="G6" s="23" t="s">
        <v>5</v>
      </c>
      <c r="H6" s="36" t="s">
        <v>16</v>
      </c>
      <c r="I6" s="36" t="s">
        <v>22</v>
      </c>
      <c r="J6" s="36" t="s">
        <v>23</v>
      </c>
      <c r="K6" s="22" t="s">
        <v>32</v>
      </c>
      <c r="L6" s="41" t="s">
        <v>24</v>
      </c>
      <c r="M6" s="36" t="s">
        <v>27</v>
      </c>
      <c r="N6" s="36" t="s">
        <v>25</v>
      </c>
      <c r="O6" s="36" t="s">
        <v>26</v>
      </c>
      <c r="P6" s="22" t="s">
        <v>6</v>
      </c>
      <c r="Q6" s="24" t="s">
        <v>7</v>
      </c>
      <c r="R6" s="65" t="s">
        <v>8</v>
      </c>
      <c r="S6" s="65" t="s">
        <v>9</v>
      </c>
      <c r="T6" s="36" t="s">
        <v>28</v>
      </c>
      <c r="U6" s="36" t="s">
        <v>29</v>
      </c>
      <c r="V6" s="36" t="s">
        <v>30</v>
      </c>
      <c r="W6" s="25" t="s">
        <v>10</v>
      </c>
    </row>
    <row r="7" spans="2:23" ht="41.25" customHeight="1" thickTop="1" x14ac:dyDescent="0.25">
      <c r="B7" s="51">
        <v>1</v>
      </c>
      <c r="C7" s="97" t="s">
        <v>49</v>
      </c>
      <c r="D7" s="52">
        <v>3</v>
      </c>
      <c r="E7" s="53" t="s">
        <v>34</v>
      </c>
      <c r="F7" s="97" t="s">
        <v>54</v>
      </c>
      <c r="G7" s="134"/>
      <c r="H7" s="54" t="str">
        <f t="shared" ref="H7:H12" si="0">IF(P7&gt;1999,"ANO","NE")</f>
        <v>NE</v>
      </c>
      <c r="I7" s="127" t="s">
        <v>31</v>
      </c>
      <c r="J7" s="130" t="s">
        <v>48</v>
      </c>
      <c r="K7" s="131"/>
      <c r="L7" s="108" t="s">
        <v>42</v>
      </c>
      <c r="M7" s="108" t="s">
        <v>43</v>
      </c>
      <c r="N7" s="111">
        <v>21</v>
      </c>
      <c r="O7" s="55">
        <f>D7*P7</f>
        <v>4800</v>
      </c>
      <c r="P7" s="56">
        <v>1600</v>
      </c>
      <c r="Q7" s="139"/>
      <c r="R7" s="57">
        <f>D7*Q7</f>
        <v>0</v>
      </c>
      <c r="S7" s="58" t="str">
        <f t="shared" ref="S7" si="1">IF(ISNUMBER(Q7), IF(Q7&gt;P7,"NEVYHOVUJE","VYHOVUJE")," ")</f>
        <v xml:space="preserve"> </v>
      </c>
      <c r="T7" s="102"/>
      <c r="U7" s="102" t="s">
        <v>14</v>
      </c>
      <c r="V7" s="104" t="s">
        <v>36</v>
      </c>
      <c r="W7" s="106" t="s">
        <v>37</v>
      </c>
    </row>
    <row r="8" spans="2:23" ht="41.25" customHeight="1" x14ac:dyDescent="0.25">
      <c r="B8" s="43">
        <v>2</v>
      </c>
      <c r="C8" s="98" t="s">
        <v>50</v>
      </c>
      <c r="D8" s="44">
        <v>2</v>
      </c>
      <c r="E8" s="45" t="s">
        <v>34</v>
      </c>
      <c r="F8" s="98" t="s">
        <v>55</v>
      </c>
      <c r="G8" s="135"/>
      <c r="H8" s="46" t="str">
        <f t="shared" si="0"/>
        <v>ANO</v>
      </c>
      <c r="I8" s="128"/>
      <c r="J8" s="109"/>
      <c r="K8" s="132"/>
      <c r="L8" s="109"/>
      <c r="M8" s="109"/>
      <c r="N8" s="112"/>
      <c r="O8" s="47">
        <f t="shared" ref="O8:O12" si="2">D8*P8</f>
        <v>5800</v>
      </c>
      <c r="P8" s="48">
        <v>2900</v>
      </c>
      <c r="Q8" s="140"/>
      <c r="R8" s="49">
        <f t="shared" ref="R8" si="3">D8*Q8</f>
        <v>0</v>
      </c>
      <c r="S8" s="50" t="str">
        <f t="shared" ref="S8" si="4">IF(ISNUMBER(Q8), IF(Q8&gt;P8,"NEVYHOVUJE","VYHOVUJE")," ")</f>
        <v xml:space="preserve"> </v>
      </c>
      <c r="T8" s="103"/>
      <c r="U8" s="103"/>
      <c r="V8" s="105"/>
      <c r="W8" s="107"/>
    </row>
    <row r="9" spans="2:23" ht="41.25" customHeight="1" x14ac:dyDescent="0.25">
      <c r="B9" s="43">
        <v>3</v>
      </c>
      <c r="C9" s="98" t="s">
        <v>51</v>
      </c>
      <c r="D9" s="44">
        <v>2</v>
      </c>
      <c r="E9" s="45" t="s">
        <v>34</v>
      </c>
      <c r="F9" s="98" t="s">
        <v>55</v>
      </c>
      <c r="G9" s="135"/>
      <c r="H9" s="46" t="str">
        <f t="shared" si="0"/>
        <v>ANO</v>
      </c>
      <c r="I9" s="128"/>
      <c r="J9" s="109"/>
      <c r="K9" s="132"/>
      <c r="L9" s="109"/>
      <c r="M9" s="109"/>
      <c r="N9" s="112"/>
      <c r="O9" s="47">
        <f t="shared" si="2"/>
        <v>5800</v>
      </c>
      <c r="P9" s="48">
        <v>2900</v>
      </c>
      <c r="Q9" s="140"/>
      <c r="R9" s="49">
        <f t="shared" ref="R9" si="5">D9*Q9</f>
        <v>0</v>
      </c>
      <c r="S9" s="50" t="str">
        <f t="shared" ref="S9" si="6">IF(ISNUMBER(Q9), IF(Q9&gt;P9,"NEVYHOVUJE","VYHOVUJE")," ")</f>
        <v xml:space="preserve"> </v>
      </c>
      <c r="T9" s="103"/>
      <c r="U9" s="103"/>
      <c r="V9" s="105"/>
      <c r="W9" s="107"/>
    </row>
    <row r="10" spans="2:23" ht="41.25" customHeight="1" thickBot="1" x14ac:dyDescent="0.3">
      <c r="B10" s="60">
        <v>4</v>
      </c>
      <c r="C10" s="99" t="s">
        <v>52</v>
      </c>
      <c r="D10" s="61">
        <v>2</v>
      </c>
      <c r="E10" s="62" t="s">
        <v>34</v>
      </c>
      <c r="F10" s="99" t="s">
        <v>55</v>
      </c>
      <c r="G10" s="136"/>
      <c r="H10" s="66" t="str">
        <f t="shared" si="0"/>
        <v>ANO</v>
      </c>
      <c r="I10" s="129"/>
      <c r="J10" s="110"/>
      <c r="K10" s="133"/>
      <c r="L10" s="110"/>
      <c r="M10" s="110"/>
      <c r="N10" s="113"/>
      <c r="O10" s="67">
        <f t="shared" si="2"/>
        <v>5800</v>
      </c>
      <c r="P10" s="63">
        <v>2900</v>
      </c>
      <c r="Q10" s="141"/>
      <c r="R10" s="68">
        <f t="shared" ref="R10" si="7">D10*Q10</f>
        <v>0</v>
      </c>
      <c r="S10" s="69" t="str">
        <f t="shared" ref="S10" si="8">IF(ISNUMBER(Q10), IF(Q10&gt;P10,"NEVYHOVUJE","VYHOVUJE")," ")</f>
        <v xml:space="preserve"> </v>
      </c>
      <c r="T10" s="103"/>
      <c r="U10" s="103"/>
      <c r="V10" s="105"/>
      <c r="W10" s="107"/>
    </row>
    <row r="11" spans="2:23" ht="108.75" customHeight="1" thickBot="1" x14ac:dyDescent="0.3">
      <c r="B11" s="83">
        <v>5</v>
      </c>
      <c r="C11" s="84" t="s">
        <v>35</v>
      </c>
      <c r="D11" s="85">
        <v>3</v>
      </c>
      <c r="E11" s="86" t="s">
        <v>34</v>
      </c>
      <c r="F11" s="101" t="s">
        <v>56</v>
      </c>
      <c r="G11" s="137"/>
      <c r="H11" s="87" t="str">
        <f t="shared" si="0"/>
        <v>NE</v>
      </c>
      <c r="I11" s="88" t="s">
        <v>31</v>
      </c>
      <c r="J11" s="88" t="s">
        <v>48</v>
      </c>
      <c r="K11" s="89"/>
      <c r="L11" s="88" t="s">
        <v>44</v>
      </c>
      <c r="M11" s="88" t="s">
        <v>45</v>
      </c>
      <c r="N11" s="90">
        <v>21</v>
      </c>
      <c r="O11" s="91">
        <f t="shared" si="2"/>
        <v>900</v>
      </c>
      <c r="P11" s="92">
        <v>300</v>
      </c>
      <c r="Q11" s="142"/>
      <c r="R11" s="93">
        <f t="shared" ref="R11" si="9">D11*Q11</f>
        <v>0</v>
      </c>
      <c r="S11" s="94" t="str">
        <f t="shared" ref="S11" si="10">IF(ISNUMBER(Q11), IF(Q11&gt;P11,"NEVYHOVUJE","VYHOVUJE")," ")</f>
        <v xml:space="preserve"> </v>
      </c>
      <c r="T11" s="86"/>
      <c r="U11" s="86" t="s">
        <v>15</v>
      </c>
      <c r="V11" s="95" t="s">
        <v>38</v>
      </c>
      <c r="W11" s="96" t="s">
        <v>39</v>
      </c>
    </row>
    <row r="12" spans="2:23" ht="72.75" customHeight="1" thickBot="1" x14ac:dyDescent="0.3">
      <c r="B12" s="70">
        <v>6</v>
      </c>
      <c r="C12" s="100" t="s">
        <v>53</v>
      </c>
      <c r="D12" s="71">
        <v>3</v>
      </c>
      <c r="E12" s="72" t="s">
        <v>34</v>
      </c>
      <c r="F12" s="100" t="s">
        <v>57</v>
      </c>
      <c r="G12" s="138"/>
      <c r="H12" s="73" t="str">
        <f t="shared" si="0"/>
        <v>ANO</v>
      </c>
      <c r="I12" s="74" t="s">
        <v>31</v>
      </c>
      <c r="J12" s="74" t="s">
        <v>48</v>
      </c>
      <c r="K12" s="75"/>
      <c r="L12" s="74" t="s">
        <v>46</v>
      </c>
      <c r="M12" s="74" t="s">
        <v>47</v>
      </c>
      <c r="N12" s="76">
        <v>21</v>
      </c>
      <c r="O12" s="77">
        <f t="shared" si="2"/>
        <v>12600</v>
      </c>
      <c r="P12" s="78">
        <v>4200</v>
      </c>
      <c r="Q12" s="143"/>
      <c r="R12" s="79">
        <f t="shared" ref="R12" si="11">D12*Q12</f>
        <v>0</v>
      </c>
      <c r="S12" s="80" t="str">
        <f t="shared" ref="S12" si="12">IF(ISNUMBER(Q12), IF(Q12&gt;P12,"NEVYHOVUJE","VYHOVUJE")," ")</f>
        <v xml:space="preserve"> </v>
      </c>
      <c r="T12" s="72"/>
      <c r="U12" s="72" t="s">
        <v>11</v>
      </c>
      <c r="V12" s="81" t="s">
        <v>40</v>
      </c>
      <c r="W12" s="82" t="s">
        <v>41</v>
      </c>
    </row>
    <row r="13" spans="2:23" ht="16.5" thickTop="1" thickBot="1" x14ac:dyDescent="0.3">
      <c r="C13"/>
      <c r="D13"/>
      <c r="E13"/>
      <c r="F13"/>
      <c r="G13"/>
      <c r="H13"/>
      <c r="I13"/>
      <c r="J13"/>
      <c r="N13"/>
      <c r="O13"/>
      <c r="R13" s="42"/>
    </row>
    <row r="14" spans="2:23" ht="60.75" customHeight="1" thickTop="1" thickBot="1" x14ac:dyDescent="0.3">
      <c r="B14" s="121" t="s">
        <v>17</v>
      </c>
      <c r="C14" s="122"/>
      <c r="D14" s="122"/>
      <c r="E14" s="122"/>
      <c r="F14" s="122"/>
      <c r="G14" s="122"/>
      <c r="H14" s="64"/>
      <c r="I14" s="26"/>
      <c r="J14" s="26"/>
      <c r="K14" s="26"/>
      <c r="L14" s="11"/>
      <c r="M14" s="11"/>
      <c r="N14" s="27"/>
      <c r="O14" s="27"/>
      <c r="P14" s="28" t="s">
        <v>12</v>
      </c>
      <c r="Q14" s="123" t="s">
        <v>13</v>
      </c>
      <c r="R14" s="124"/>
      <c r="S14" s="125"/>
      <c r="T14" s="20"/>
      <c r="U14" s="29"/>
    </row>
    <row r="15" spans="2:23" ht="33.75" customHeight="1" thickTop="1" thickBot="1" x14ac:dyDescent="0.3">
      <c r="B15" s="116" t="s">
        <v>18</v>
      </c>
      <c r="C15" s="117"/>
      <c r="D15" s="117"/>
      <c r="E15" s="117"/>
      <c r="F15" s="117"/>
      <c r="G15" s="117"/>
      <c r="H15" s="35"/>
      <c r="I15" s="30"/>
      <c r="L15" s="9"/>
      <c r="M15" s="9"/>
      <c r="N15" s="31"/>
      <c r="O15" s="31"/>
      <c r="P15" s="32">
        <f>SUM(O7:O12)</f>
        <v>35700</v>
      </c>
      <c r="Q15" s="118">
        <f>SUM(R7:R12)</f>
        <v>0</v>
      </c>
      <c r="R15" s="119"/>
      <c r="S15" s="120"/>
    </row>
    <row r="16" spans="2:23" ht="14.25" customHeight="1" thickTop="1" x14ac:dyDescent="0.25"/>
    <row r="17" spans="2:3" ht="14.25" customHeight="1" x14ac:dyDescent="0.25">
      <c r="B17" s="38"/>
    </row>
    <row r="18" spans="2:3" ht="14.25" customHeight="1" x14ac:dyDescent="0.25">
      <c r="B18" s="39"/>
      <c r="C18" s="38"/>
    </row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pNrdiP1jCXZx0oqNwLo4Fe8T8OwowCDQAYE6953moNI5+bwGOlu7vsIS97g0C2oYOP8QzJALWeaglG/AdPnlTw==" saltValue="J5nzjnhYeBHbcJCU8VprBg==" spinCount="100000" sheet="1" objects="1" scenarios="1"/>
  <mergeCells count="16">
    <mergeCell ref="B1:C1"/>
    <mergeCell ref="B15:G15"/>
    <mergeCell ref="Q15:S15"/>
    <mergeCell ref="B14:G14"/>
    <mergeCell ref="Q14:S14"/>
    <mergeCell ref="G3:N3"/>
    <mergeCell ref="I7:I10"/>
    <mergeCell ref="J7:J10"/>
    <mergeCell ref="K7:K10"/>
    <mergeCell ref="U7:U10"/>
    <mergeCell ref="V7:V10"/>
    <mergeCell ref="W7:W10"/>
    <mergeCell ref="T7:T10"/>
    <mergeCell ref="L7:L10"/>
    <mergeCell ref="M7:M10"/>
    <mergeCell ref="N7:N10"/>
  </mergeCells>
  <conditionalFormatting sqref="B7:B12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2">
    <cfRule type="containsBlanks" dxfId="9" priority="2">
      <formula>LEN(TRIM(D7))=0</formula>
    </cfRule>
  </conditionalFormatting>
  <conditionalFormatting sqref="G7:G12 Q7:Q12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2">
    <cfRule type="notContainsBlanks" dxfId="5" priority="29">
      <formula>LEN(TRIM(G7))&gt;0</formula>
    </cfRule>
  </conditionalFormatting>
  <conditionalFormatting sqref="H7:H12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2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2" xr:uid="{00000000-0002-0000-0000-000001000000}">
      <formula1>"ANO,NE"</formula1>
    </dataValidation>
    <dataValidation type="list" showInputMessage="1" showErrorMessage="1" sqref="E7:E12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2023-10-13T12:11:10Z</cp:lastPrinted>
  <dcterms:created xsi:type="dcterms:W3CDTF">2014-03-05T12:43:32Z</dcterms:created>
  <dcterms:modified xsi:type="dcterms:W3CDTF">2023-10-16T07:37:37Z</dcterms:modified>
</cp:coreProperties>
</file>